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3E96A086-B12C-4CE4-A0EA-2112477447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_Ch_ClasFunct" sheetId="5" r:id="rId1"/>
    <sheet name="Лист2" sheetId="2" r:id="rId2"/>
    <sheet name="Лист3" sheetId="3" r:id="rId3"/>
  </sheets>
  <definedNames>
    <definedName name="_xlnm.Print_Titles" localSheetId="0">Res_Ch_ClasFunct!$9:$10</definedName>
    <definedName name="_xlnm.Print_Area" localSheetId="0">Res_Ch_ClasFunct!$A$1:$I$60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5" l="1"/>
  <c r="G30" i="5"/>
  <c r="F22" i="5" l="1"/>
  <c r="F24" i="5"/>
  <c r="G22" i="5"/>
  <c r="F20" i="5"/>
  <c r="G20" i="5"/>
  <c r="I13" i="5"/>
  <c r="I14" i="5"/>
  <c r="I15" i="5"/>
  <c r="I18" i="5"/>
  <c r="I21" i="5"/>
  <c r="I25" i="5"/>
  <c r="I26" i="5"/>
  <c r="I27" i="5"/>
  <c r="I28" i="5"/>
  <c r="I29" i="5"/>
  <c r="I31" i="5"/>
  <c r="I34" i="5"/>
  <c r="I36" i="5"/>
  <c r="I37" i="5"/>
  <c r="I38" i="5"/>
  <c r="I39" i="5"/>
  <c r="I40" i="5"/>
  <c r="I42" i="5"/>
  <c r="I43" i="5"/>
  <c r="I44" i="5"/>
  <c r="I45" i="5"/>
  <c r="I46" i="5"/>
  <c r="I47" i="5"/>
  <c r="I48" i="5"/>
  <c r="I49" i="5"/>
  <c r="I52" i="5"/>
  <c r="I53" i="5"/>
  <c r="H13" i="5"/>
  <c r="H14" i="5"/>
  <c r="H15" i="5"/>
  <c r="H16" i="5"/>
  <c r="H18" i="5"/>
  <c r="H21" i="5"/>
  <c r="H25" i="5"/>
  <c r="H26" i="5"/>
  <c r="H27" i="5"/>
  <c r="H28" i="5"/>
  <c r="H29" i="5"/>
  <c r="H31" i="5"/>
  <c r="H33" i="5"/>
  <c r="H34" i="5"/>
  <c r="H36" i="5"/>
  <c r="H37" i="5"/>
  <c r="H38" i="5"/>
  <c r="H39" i="5"/>
  <c r="H40" i="5"/>
  <c r="H42" i="5"/>
  <c r="H43" i="5"/>
  <c r="H44" i="5"/>
  <c r="H45" i="5"/>
  <c r="H46" i="5"/>
  <c r="H47" i="5"/>
  <c r="H48" i="5"/>
  <c r="H49" i="5"/>
  <c r="H52" i="5"/>
  <c r="H53" i="5"/>
  <c r="F50" i="5" l="1"/>
  <c r="G50" i="5"/>
  <c r="I50" i="5" l="1"/>
  <c r="H50" i="5"/>
  <c r="F41" i="5"/>
  <c r="G41" i="5"/>
  <c r="F35" i="5"/>
  <c r="G35" i="5"/>
  <c r="G32" i="5"/>
  <c r="F32" i="5"/>
  <c r="H32" i="5" l="1"/>
  <c r="I32" i="5"/>
  <c r="I35" i="5"/>
  <c r="H35" i="5"/>
  <c r="I41" i="5"/>
  <c r="H41" i="5"/>
  <c r="F30" i="5"/>
  <c r="G24" i="5"/>
  <c r="E20" i="5"/>
  <c r="H30" i="5" l="1"/>
  <c r="I30" i="5"/>
  <c r="H20" i="5"/>
  <c r="I20" i="5"/>
  <c r="H24" i="5"/>
  <c r="I24" i="5"/>
  <c r="E50" i="5"/>
  <c r="E41" i="5"/>
  <c r="E35" i="5"/>
  <c r="E24" i="5"/>
  <c r="F12" i="5"/>
  <c r="F11" i="5" s="1"/>
  <c r="G11" i="5"/>
  <c r="E12" i="5"/>
  <c r="E11" i="5" l="1"/>
  <c r="I11" i="5"/>
  <c r="I12" i="5"/>
  <c r="H12" i="5"/>
  <c r="H11" i="5" l="1"/>
</calcChain>
</file>

<file path=xl/sharedStrings.xml><?xml version="1.0" encoding="utf-8"?>
<sst xmlns="http://schemas.openxmlformats.org/spreadsheetml/2006/main" count="125" uniqueCount="120">
  <si>
    <t xml:space="preserve">Denumirea </t>
  </si>
  <si>
    <t>Servicii de stat cu destinaţie generală</t>
  </si>
  <si>
    <t>Exercitarea guvernării</t>
  </si>
  <si>
    <t>Gestionarea fondurilor de rezervă şi de intervenţie</t>
  </si>
  <si>
    <t>Datoria internă a autorităților publice locale</t>
  </si>
  <si>
    <t>01</t>
  </si>
  <si>
    <t>0301</t>
  </si>
  <si>
    <t>0802</t>
  </si>
  <si>
    <t>1703</t>
  </si>
  <si>
    <t>0302</t>
  </si>
  <si>
    <t>Servicii de suport pentru exercitarea guvernării</t>
  </si>
  <si>
    <t>Politici și management în domeniul bugetar-fiscal</t>
  </si>
  <si>
    <t>0501</t>
  </si>
  <si>
    <t>02</t>
  </si>
  <si>
    <t>3104</t>
  </si>
  <si>
    <t>Servicii de suport în domeniul apărării naționale</t>
  </si>
  <si>
    <t>04</t>
  </si>
  <si>
    <t>Servicii în domeniul economiei</t>
  </si>
  <si>
    <t>5001</t>
  </si>
  <si>
    <t>Politici și management în domeniul macroeconomicși de dezvoltare a economiei</t>
  </si>
  <si>
    <t>Politici și management în domeniul dezvoltării regionale și construcțiilor</t>
  </si>
  <si>
    <t>Dezvoltarea drumurilor</t>
  </si>
  <si>
    <t>5101</t>
  </si>
  <si>
    <t>Politici și management în domeniul agriculturii</t>
  </si>
  <si>
    <t>6101</t>
  </si>
  <si>
    <t>6402</t>
  </si>
  <si>
    <t>Politici și management în domeniul geodeziei, cartografiei și cadastrului</t>
  </si>
  <si>
    <t>6901</t>
  </si>
  <si>
    <t>Cultură, sport,tineret,culte și odihnă</t>
  </si>
  <si>
    <t>08</t>
  </si>
  <si>
    <t xml:space="preserve">Protejarea și punerea în valoare a patrimoniului cultural național </t>
  </si>
  <si>
    <t>Sport</t>
  </si>
  <si>
    <t>Tineret</t>
  </si>
  <si>
    <t>8501</t>
  </si>
  <si>
    <t>8502</t>
  </si>
  <si>
    <t>8503</t>
  </si>
  <si>
    <t>8602</t>
  </si>
  <si>
    <t>8603</t>
  </si>
  <si>
    <t>09</t>
  </si>
  <si>
    <t>Apărare națională</t>
  </si>
  <si>
    <t>Politici și management în domeniul educației</t>
  </si>
  <si>
    <t>Educație timpurie</t>
  </si>
  <si>
    <t>Învățămînt primar</t>
  </si>
  <si>
    <t>Învățămînt gimnazial</t>
  </si>
  <si>
    <t>Învățămînt  liceal</t>
  </si>
  <si>
    <t>Servicii generale în educație</t>
  </si>
  <si>
    <t>Educație extrașcolară</t>
  </si>
  <si>
    <t>Curriculum școlar</t>
  </si>
  <si>
    <t>Învățămînt</t>
  </si>
  <si>
    <t>Protecție socială</t>
  </si>
  <si>
    <t>Politici și management în domeniul protecției sociale</t>
  </si>
  <si>
    <t xml:space="preserve">Protecție socială în cazuri excepționale </t>
  </si>
  <si>
    <t>Protecția socială a unor categorii de cetățeni</t>
  </si>
  <si>
    <t xml:space="preserve">                                                                                                  </t>
  </si>
  <si>
    <t>mii lei</t>
  </si>
  <si>
    <t>Aprobat</t>
  </si>
  <si>
    <t>Precizat pe an</t>
  </si>
  <si>
    <t>Executat anul curent</t>
  </si>
  <si>
    <t>Executat față de precizat pe an</t>
  </si>
  <si>
    <t>devieri (+/-)</t>
  </si>
  <si>
    <t>în %</t>
  </si>
  <si>
    <t>Anexa nr.2</t>
  </si>
  <si>
    <t>Raporturi interbugetare cu destinație specială</t>
  </si>
  <si>
    <t>1102</t>
  </si>
  <si>
    <t>Gospodăria de locuințe și gospodăria serviciilor comunale</t>
  </si>
  <si>
    <t>06</t>
  </si>
  <si>
    <t>Aprovizionarea cu apă și canalizare</t>
  </si>
  <si>
    <t>7503</t>
  </si>
  <si>
    <t>Ocrotirea sănătății</t>
  </si>
  <si>
    <t>07</t>
  </si>
  <si>
    <t>Programe naționale și speciale în domeniul ocrotirii sănătății</t>
  </si>
  <si>
    <t>8018</t>
  </si>
  <si>
    <t>Dezvoltarea și modernizarea instituțiilor în domeniul ocrotirii sănătății</t>
  </si>
  <si>
    <t>8019</t>
  </si>
  <si>
    <t>Ordine publică și securitate națională</t>
  </si>
  <si>
    <t>Protecția civilă și apărarea împotriva incendiilor</t>
  </si>
  <si>
    <t>3702</t>
  </si>
  <si>
    <t>Cheltuieli,  total</t>
  </si>
  <si>
    <t>F1-F3</t>
  </si>
  <si>
    <t>0111</t>
  </si>
  <si>
    <t>0112</t>
  </si>
  <si>
    <t>0133</t>
  </si>
  <si>
    <t>0169</t>
  </si>
  <si>
    <t>0171</t>
  </si>
  <si>
    <t>0259</t>
  </si>
  <si>
    <t>0321</t>
  </si>
  <si>
    <t>0429</t>
  </si>
  <si>
    <t>0443</t>
  </si>
  <si>
    <t>0451</t>
  </si>
  <si>
    <t>0630</t>
  </si>
  <si>
    <t>0419</t>
  </si>
  <si>
    <t>0740</t>
  </si>
  <si>
    <t>0769</t>
  </si>
  <si>
    <t>P1P2</t>
  </si>
  <si>
    <t>0812</t>
  </si>
  <si>
    <t>0813</t>
  </si>
  <si>
    <t>0820</t>
  </si>
  <si>
    <t>0861</t>
  </si>
  <si>
    <t>0911</t>
  </si>
  <si>
    <t>0912</t>
  </si>
  <si>
    <t>0921</t>
  </si>
  <si>
    <t>0922</t>
  </si>
  <si>
    <t>0960</t>
  </si>
  <si>
    <t>0989</t>
  </si>
  <si>
    <t>0950</t>
  </si>
  <si>
    <t>10</t>
  </si>
  <si>
    <t>1070</t>
  </si>
  <si>
    <t>1099</t>
  </si>
  <si>
    <t>0182</t>
  </si>
  <si>
    <t>1091</t>
  </si>
  <si>
    <t>03</t>
  </si>
  <si>
    <t>0808</t>
  </si>
  <si>
    <t>Acțiuni cu caracter general</t>
  </si>
  <si>
    <t xml:space="preserve">Dezvoltarea  culturii </t>
  </si>
  <si>
    <t>Politici și management în domeniul culturii</t>
  </si>
  <si>
    <t xml:space="preserve">        la Decizia Consiliului raional </t>
  </si>
  <si>
    <t xml:space="preserve"> </t>
  </si>
  <si>
    <t xml:space="preserve">           Raport privind executarea bugetului raional confom clasificației funcționale, pe programe și subprograme la situația din 30.06.2026</t>
  </si>
  <si>
    <t xml:space="preserve">   nr.____din___________2026</t>
  </si>
  <si>
    <t xml:space="preserve">                                  Secretara interimară a Consiliului raional                                                               Liliana TINCU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</si>
</sst>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/>
    <xf numFmtId="0" fontId="1" fillId="0" borderId="0" xfId="0" applyFont="1"/>
    <xf numFmtId="165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65" fontId="16" fillId="0" borderId="2" xfId="0" applyNumberFormat="1" applyFont="1" applyBorder="1" applyAlignment="1">
      <alignment horizontal="center" vertical="center" wrapText="1"/>
    </xf>
    <xf numFmtId="165" fontId="17" fillId="0" borderId="2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4" fontId="11" fillId="0" borderId="1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164" fontId="3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164" fontId="7" fillId="0" borderId="14" xfId="0" applyNumberFormat="1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topLeftCell="B1" zoomScale="110" zoomScaleNormal="110" workbookViewId="0">
      <selection activeCell="M47" sqref="M47"/>
    </sheetView>
  </sheetViews>
  <sheetFormatPr defaultRowHeight="14.5" x14ac:dyDescent="0.35"/>
  <cols>
    <col min="1" max="1" width="1.1796875" hidden="1" customWidth="1"/>
    <col min="2" max="2" width="34" style="14" customWidth="1"/>
    <col min="3" max="3" width="7" style="40" customWidth="1"/>
    <col min="4" max="4" width="5.453125" style="40" customWidth="1"/>
    <col min="5" max="5" width="9.81640625" style="15" customWidth="1"/>
    <col min="6" max="6" width="10.81640625" style="15" customWidth="1"/>
    <col min="7" max="7" width="9.1796875" style="15" customWidth="1"/>
    <col min="8" max="8" width="10.1796875" style="15" bestFit="1" customWidth="1"/>
    <col min="9" max="9" width="7.1796875" style="15" customWidth="1"/>
    <col min="10" max="10" width="11.7265625" customWidth="1"/>
  </cols>
  <sheetData>
    <row r="1" spans="2:10" ht="15.5" x14ac:dyDescent="0.35">
      <c r="B1" s="2"/>
      <c r="C1" s="9"/>
      <c r="D1" s="2"/>
      <c r="E1" s="7"/>
      <c r="H1" s="73" t="s">
        <v>61</v>
      </c>
      <c r="I1" s="73"/>
    </row>
    <row r="2" spans="2:10" x14ac:dyDescent="0.35">
      <c r="B2" s="2"/>
      <c r="C2" s="9"/>
      <c r="D2" s="3"/>
      <c r="G2" s="72" t="s">
        <v>115</v>
      </c>
      <c r="H2" s="72"/>
      <c r="I2" s="72"/>
    </row>
    <row r="3" spans="2:10" x14ac:dyDescent="0.35">
      <c r="B3" s="2" t="s">
        <v>53</v>
      </c>
      <c r="C3" s="9"/>
      <c r="D3" s="3"/>
      <c r="G3" s="72" t="s">
        <v>118</v>
      </c>
      <c r="H3" s="72"/>
      <c r="I3" s="72"/>
    </row>
    <row r="4" spans="2:10" ht="15.5" x14ac:dyDescent="0.35">
      <c r="B4" s="11"/>
      <c r="C4" s="10"/>
      <c r="D4" s="4"/>
      <c r="E4" s="8"/>
      <c r="F4" s="16"/>
      <c r="G4" s="16"/>
      <c r="H4" s="16"/>
      <c r="I4" s="16"/>
    </row>
    <row r="5" spans="2:10" x14ac:dyDescent="0.35">
      <c r="B5" s="12"/>
      <c r="C5" s="10"/>
      <c r="D5" s="10"/>
      <c r="E5" s="5"/>
      <c r="F5" s="5"/>
      <c r="G5" s="5"/>
      <c r="H5" s="5"/>
      <c r="I5" s="5"/>
    </row>
    <row r="6" spans="2:10" ht="15.75" customHeight="1" x14ac:dyDescent="0.35">
      <c r="B6" s="77" t="s">
        <v>117</v>
      </c>
      <c r="C6" s="77"/>
      <c r="D6" s="77"/>
      <c r="E6" s="77"/>
      <c r="F6" s="77"/>
      <c r="G6" s="77"/>
      <c r="H6" s="77"/>
      <c r="I6" s="6"/>
      <c r="J6" s="1"/>
    </row>
    <row r="7" spans="2:10" ht="24.75" customHeight="1" x14ac:dyDescent="0.35">
      <c r="B7" s="77"/>
      <c r="C7" s="77"/>
      <c r="D7" s="77"/>
      <c r="E7" s="77"/>
      <c r="F7" s="77"/>
      <c r="G7" s="77"/>
      <c r="H7" s="77"/>
      <c r="I7" s="6"/>
      <c r="J7" s="1"/>
    </row>
    <row r="8" spans="2:10" ht="15" thickBot="1" x14ac:dyDescent="0.4">
      <c r="B8" s="13"/>
      <c r="C8" s="10"/>
      <c r="D8" s="10"/>
      <c r="E8" s="5"/>
      <c r="F8" s="5"/>
      <c r="G8" s="5"/>
      <c r="H8" s="84" t="s">
        <v>54</v>
      </c>
      <c r="I8" s="84"/>
    </row>
    <row r="9" spans="2:10" ht="28.15" customHeight="1" x14ac:dyDescent="0.35">
      <c r="B9" s="82" t="s">
        <v>0</v>
      </c>
      <c r="C9" s="75" t="s">
        <v>78</v>
      </c>
      <c r="D9" s="75" t="s">
        <v>93</v>
      </c>
      <c r="E9" s="78" t="s">
        <v>55</v>
      </c>
      <c r="F9" s="78" t="s">
        <v>56</v>
      </c>
      <c r="G9" s="78" t="s">
        <v>57</v>
      </c>
      <c r="H9" s="80" t="s">
        <v>58</v>
      </c>
      <c r="I9" s="81"/>
    </row>
    <row r="10" spans="2:10" ht="19.899999999999999" customHeight="1" thickBot="1" x14ac:dyDescent="0.4">
      <c r="B10" s="83"/>
      <c r="C10" s="76"/>
      <c r="D10" s="76"/>
      <c r="E10" s="79"/>
      <c r="F10" s="79"/>
      <c r="G10" s="79"/>
      <c r="H10" s="49" t="s">
        <v>59</v>
      </c>
      <c r="I10" s="50" t="s">
        <v>60</v>
      </c>
    </row>
    <row r="11" spans="2:10" ht="22.9" customHeight="1" x14ac:dyDescent="0.35">
      <c r="B11" s="51" t="s">
        <v>77</v>
      </c>
      <c r="C11" s="45"/>
      <c r="D11" s="46"/>
      <c r="E11" s="47">
        <f>E12+E20+E22+E24+E30+E35+E41+E50</f>
        <v>462744.10000000003</v>
      </c>
      <c r="F11" s="47">
        <f>F12+F20+F22+F24+F30+F32+F35+F41+F50</f>
        <v>513641.29999999993</v>
      </c>
      <c r="G11" s="47">
        <f>G12+G20+G22+G24+G30+G32+G35+G41+G50</f>
        <v>272194.59999999998</v>
      </c>
      <c r="H11" s="48">
        <f>G11-F11</f>
        <v>-241446.69999999995</v>
      </c>
      <c r="I11" s="52">
        <f>G11/F11*100</f>
        <v>52.993129641249645</v>
      </c>
    </row>
    <row r="12" spans="2:10" ht="19.899999999999999" customHeight="1" x14ac:dyDescent="0.35">
      <c r="B12" s="53" t="s">
        <v>1</v>
      </c>
      <c r="C12" s="19" t="s">
        <v>5</v>
      </c>
      <c r="D12" s="20"/>
      <c r="E12" s="21">
        <f>SUM(E13:E19)</f>
        <v>27837.5</v>
      </c>
      <c r="F12" s="22">
        <f t="shared" ref="F12" si="0">SUM(F13:F19)</f>
        <v>22304.6</v>
      </c>
      <c r="G12" s="23">
        <v>10886</v>
      </c>
      <c r="H12" s="22">
        <f t="shared" ref="H12:H53" si="1">G12-F12</f>
        <v>-11418.599999999999</v>
      </c>
      <c r="I12" s="54">
        <f t="shared" ref="I12:I53" si="2">G12/F12*100</f>
        <v>48.806075876724989</v>
      </c>
    </row>
    <row r="13" spans="2:10" x14ac:dyDescent="0.35">
      <c r="B13" s="55" t="s">
        <v>2</v>
      </c>
      <c r="C13" s="24" t="s">
        <v>79</v>
      </c>
      <c r="D13" s="25" t="s">
        <v>6</v>
      </c>
      <c r="E13" s="26">
        <v>20601.2</v>
      </c>
      <c r="F13" s="27">
        <v>13639.3</v>
      </c>
      <c r="G13" s="26">
        <v>6247.4</v>
      </c>
      <c r="H13" s="27">
        <f t="shared" si="1"/>
        <v>-7391.9</v>
      </c>
      <c r="I13" s="56">
        <f t="shared" si="2"/>
        <v>45.804403451790051</v>
      </c>
    </row>
    <row r="14" spans="2:10" ht="26" x14ac:dyDescent="0.35">
      <c r="B14" s="55" t="s">
        <v>10</v>
      </c>
      <c r="C14" s="24" t="s">
        <v>81</v>
      </c>
      <c r="D14" s="25" t="s">
        <v>9</v>
      </c>
      <c r="E14" s="28">
        <v>2938.1</v>
      </c>
      <c r="F14" s="27">
        <v>2938.1</v>
      </c>
      <c r="G14" s="28">
        <v>1414</v>
      </c>
      <c r="H14" s="27">
        <f t="shared" si="1"/>
        <v>-1524.1</v>
      </c>
      <c r="I14" s="56">
        <f t="shared" si="2"/>
        <v>48.126340151798786</v>
      </c>
    </row>
    <row r="15" spans="2:10" ht="30.65" customHeight="1" x14ac:dyDescent="0.35">
      <c r="B15" s="55" t="s">
        <v>11</v>
      </c>
      <c r="C15" s="24" t="s">
        <v>80</v>
      </c>
      <c r="D15" s="25" t="s">
        <v>12</v>
      </c>
      <c r="E15" s="26">
        <v>3598.2</v>
      </c>
      <c r="F15" s="27">
        <v>3598.2</v>
      </c>
      <c r="G15" s="28">
        <v>1541.8</v>
      </c>
      <c r="H15" s="27">
        <f t="shared" si="1"/>
        <v>-2056.3999999999996</v>
      </c>
      <c r="I15" s="56">
        <f t="shared" si="2"/>
        <v>42.849202378967263</v>
      </c>
    </row>
    <row r="16" spans="2:10" ht="27" customHeight="1" x14ac:dyDescent="0.35">
      <c r="B16" s="55" t="s">
        <v>3</v>
      </c>
      <c r="C16" s="41" t="s">
        <v>82</v>
      </c>
      <c r="D16" s="42" t="s">
        <v>7</v>
      </c>
      <c r="E16" s="43">
        <v>700</v>
      </c>
      <c r="F16" s="44">
        <v>63.8</v>
      </c>
      <c r="G16" s="70">
        <v>-7.9</v>
      </c>
      <c r="H16" s="44">
        <f t="shared" si="1"/>
        <v>-71.7</v>
      </c>
      <c r="I16" s="56"/>
    </row>
    <row r="17" spans="2:13" ht="22.5" customHeight="1" x14ac:dyDescent="0.35">
      <c r="B17" s="55" t="s">
        <v>112</v>
      </c>
      <c r="C17" s="24" t="s">
        <v>82</v>
      </c>
      <c r="D17" s="25" t="s">
        <v>111</v>
      </c>
      <c r="E17" s="43"/>
      <c r="F17" s="44"/>
      <c r="G17" s="43"/>
      <c r="H17" s="44"/>
      <c r="I17" s="57"/>
      <c r="M17" t="s">
        <v>116</v>
      </c>
    </row>
    <row r="18" spans="2:13" ht="30" customHeight="1" x14ac:dyDescent="0.35">
      <c r="B18" s="55" t="s">
        <v>62</v>
      </c>
      <c r="C18" s="24" t="s">
        <v>108</v>
      </c>
      <c r="D18" s="25" t="s">
        <v>63</v>
      </c>
      <c r="E18" s="28"/>
      <c r="F18" s="27">
        <v>2065.1999999999998</v>
      </c>
      <c r="G18" s="28">
        <v>1690.6</v>
      </c>
      <c r="H18" s="27">
        <f t="shared" si="1"/>
        <v>-374.59999999999991</v>
      </c>
      <c r="I18" s="56">
        <f t="shared" si="2"/>
        <v>81.861320937439473</v>
      </c>
    </row>
    <row r="19" spans="2:13" ht="28.9" hidden="1" customHeight="1" x14ac:dyDescent="0.35">
      <c r="B19" s="55" t="s">
        <v>4</v>
      </c>
      <c r="C19" s="41" t="s">
        <v>83</v>
      </c>
      <c r="D19" s="42" t="s">
        <v>8</v>
      </c>
      <c r="E19" s="43">
        <v>0</v>
      </c>
      <c r="F19" s="44">
        <v>0</v>
      </c>
      <c r="G19" s="43">
        <v>0</v>
      </c>
      <c r="H19" s="44">
        <v>0</v>
      </c>
      <c r="I19" s="57">
        <v>0</v>
      </c>
    </row>
    <row r="20" spans="2:13" ht="18" customHeight="1" x14ac:dyDescent="0.35">
      <c r="B20" s="53" t="s">
        <v>39</v>
      </c>
      <c r="C20" s="19" t="s">
        <v>13</v>
      </c>
      <c r="D20" s="20"/>
      <c r="E20" s="23">
        <f>E21</f>
        <v>1440</v>
      </c>
      <c r="F20" s="22">
        <f>F21</f>
        <v>1608.5</v>
      </c>
      <c r="G20" s="23">
        <f t="shared" ref="G20" si="3">G21</f>
        <v>827.5</v>
      </c>
      <c r="H20" s="22">
        <f t="shared" si="1"/>
        <v>-781</v>
      </c>
      <c r="I20" s="54">
        <f t="shared" si="2"/>
        <v>51.445446067764998</v>
      </c>
    </row>
    <row r="21" spans="2:13" ht="29.25" customHeight="1" x14ac:dyDescent="0.35">
      <c r="B21" s="55" t="s">
        <v>15</v>
      </c>
      <c r="C21" s="24" t="s">
        <v>84</v>
      </c>
      <c r="D21" s="25" t="s">
        <v>14</v>
      </c>
      <c r="E21" s="28">
        <v>1440</v>
      </c>
      <c r="F21" s="27">
        <v>1608.5</v>
      </c>
      <c r="G21" s="28">
        <v>827.5</v>
      </c>
      <c r="H21" s="27">
        <f t="shared" si="1"/>
        <v>-781</v>
      </c>
      <c r="I21" s="58">
        <f t="shared" si="2"/>
        <v>51.445446067764998</v>
      </c>
    </row>
    <row r="22" spans="2:13" ht="21" customHeight="1" x14ac:dyDescent="0.35">
      <c r="B22" s="53" t="s">
        <v>74</v>
      </c>
      <c r="C22" s="19" t="s">
        <v>110</v>
      </c>
      <c r="D22" s="20"/>
      <c r="E22" s="22">
        <f>E23</f>
        <v>0</v>
      </c>
      <c r="F22" s="22">
        <f>F23</f>
        <v>54.7</v>
      </c>
      <c r="G22" s="21">
        <f>G23</f>
        <v>54.7</v>
      </c>
      <c r="H22" s="22"/>
      <c r="I22" s="54"/>
    </row>
    <row r="23" spans="2:13" ht="29.25" customHeight="1" x14ac:dyDescent="0.35">
      <c r="B23" s="55" t="s">
        <v>75</v>
      </c>
      <c r="C23" s="24" t="s">
        <v>85</v>
      </c>
      <c r="D23" s="25" t="s">
        <v>76</v>
      </c>
      <c r="E23" s="43"/>
      <c r="F23" s="44">
        <v>54.7</v>
      </c>
      <c r="G23" s="43">
        <v>54.7</v>
      </c>
      <c r="H23" s="44"/>
      <c r="I23" s="57"/>
    </row>
    <row r="24" spans="2:13" ht="20.5" customHeight="1" x14ac:dyDescent="0.35">
      <c r="B24" s="53" t="s">
        <v>17</v>
      </c>
      <c r="C24" s="19" t="s">
        <v>16</v>
      </c>
      <c r="D24" s="20"/>
      <c r="E24" s="23">
        <f>SUM(E25:E29)</f>
        <v>30293.200000000001</v>
      </c>
      <c r="F24" s="22">
        <f>SUM(F25:F29)</f>
        <v>33036.299999999996</v>
      </c>
      <c r="G24" s="23">
        <f t="shared" ref="G24" si="4">SUM(G25:G29)</f>
        <v>11532.4</v>
      </c>
      <c r="H24" s="22">
        <f>G24-F24</f>
        <v>-21503.899999999994</v>
      </c>
      <c r="I24" s="54">
        <f t="shared" si="2"/>
        <v>34.908267572337095</v>
      </c>
    </row>
    <row r="25" spans="2:13" ht="30.65" customHeight="1" x14ac:dyDescent="0.35">
      <c r="B25" s="55" t="s">
        <v>19</v>
      </c>
      <c r="C25" s="30" t="s">
        <v>90</v>
      </c>
      <c r="D25" s="31" t="s">
        <v>18</v>
      </c>
      <c r="E25" s="28">
        <v>1520.3</v>
      </c>
      <c r="F25" s="27">
        <v>1520.3</v>
      </c>
      <c r="G25" s="28">
        <v>600.9</v>
      </c>
      <c r="H25" s="27">
        <f t="shared" si="1"/>
        <v>-919.4</v>
      </c>
      <c r="I25" s="56">
        <f t="shared" si="2"/>
        <v>39.525093731500363</v>
      </c>
    </row>
    <row r="26" spans="2:13" ht="26" x14ac:dyDescent="0.35">
      <c r="B26" s="55" t="s">
        <v>23</v>
      </c>
      <c r="C26" s="30" t="s">
        <v>86</v>
      </c>
      <c r="D26" s="31" t="s">
        <v>22</v>
      </c>
      <c r="E26" s="28">
        <v>1630.4</v>
      </c>
      <c r="F26" s="27">
        <v>1670.4</v>
      </c>
      <c r="G26" s="28">
        <v>576.6</v>
      </c>
      <c r="H26" s="27">
        <f t="shared" si="1"/>
        <v>-1093.8000000000002</v>
      </c>
      <c r="I26" s="56">
        <f t="shared" si="2"/>
        <v>34.518678160919542</v>
      </c>
      <c r="L26" t="s">
        <v>116</v>
      </c>
    </row>
    <row r="27" spans="2:13" ht="30.75" customHeight="1" x14ac:dyDescent="0.35">
      <c r="B27" s="59" t="s">
        <v>20</v>
      </c>
      <c r="C27" s="32" t="s">
        <v>87</v>
      </c>
      <c r="D27" s="31" t="s">
        <v>24</v>
      </c>
      <c r="E27" s="28">
        <v>911.7</v>
      </c>
      <c r="F27" s="27">
        <v>911.7</v>
      </c>
      <c r="G27" s="28">
        <v>340.8</v>
      </c>
      <c r="H27" s="27">
        <f t="shared" si="1"/>
        <v>-570.90000000000009</v>
      </c>
      <c r="I27" s="56">
        <f t="shared" si="2"/>
        <v>37.380717341230671</v>
      </c>
    </row>
    <row r="28" spans="2:13" ht="19.5" customHeight="1" x14ac:dyDescent="0.35">
      <c r="B28" s="59" t="s">
        <v>21</v>
      </c>
      <c r="C28" s="32" t="s">
        <v>88</v>
      </c>
      <c r="D28" s="31" t="s">
        <v>25</v>
      </c>
      <c r="E28" s="28">
        <v>25410.6</v>
      </c>
      <c r="F28" s="27">
        <v>28113.7</v>
      </c>
      <c r="G28" s="28">
        <v>9639.9</v>
      </c>
      <c r="H28" s="27">
        <f t="shared" si="1"/>
        <v>-18473.800000000003</v>
      </c>
      <c r="I28" s="56">
        <f t="shared" si="2"/>
        <v>34.288976548800051</v>
      </c>
    </row>
    <row r="29" spans="2:13" ht="30.75" customHeight="1" x14ac:dyDescent="0.35">
      <c r="B29" s="60" t="s">
        <v>26</v>
      </c>
      <c r="C29" s="33" t="s">
        <v>90</v>
      </c>
      <c r="D29" s="31" t="s">
        <v>27</v>
      </c>
      <c r="E29" s="28">
        <v>820.2</v>
      </c>
      <c r="F29" s="27">
        <v>820.2</v>
      </c>
      <c r="G29" s="28">
        <v>374.2</v>
      </c>
      <c r="H29" s="27">
        <f t="shared" si="1"/>
        <v>-446.00000000000006</v>
      </c>
      <c r="I29" s="56">
        <f t="shared" si="2"/>
        <v>45.623018775908314</v>
      </c>
    </row>
    <row r="30" spans="2:13" ht="28.5" customHeight="1" x14ac:dyDescent="0.35">
      <c r="B30" s="61" t="s">
        <v>64</v>
      </c>
      <c r="C30" s="34" t="s">
        <v>65</v>
      </c>
      <c r="D30" s="34"/>
      <c r="E30" s="35"/>
      <c r="F30" s="22">
        <f>F31</f>
        <v>2149</v>
      </c>
      <c r="G30" s="22">
        <f>G31</f>
        <v>1666</v>
      </c>
      <c r="H30" s="22">
        <f t="shared" si="1"/>
        <v>-483</v>
      </c>
      <c r="I30" s="54">
        <f t="shared" si="2"/>
        <v>77.524429967426713</v>
      </c>
    </row>
    <row r="31" spans="2:13" ht="20.25" customHeight="1" x14ac:dyDescent="0.35">
      <c r="B31" s="60" t="s">
        <v>66</v>
      </c>
      <c r="C31" s="36" t="s">
        <v>89</v>
      </c>
      <c r="D31" s="25" t="s">
        <v>67</v>
      </c>
      <c r="E31" s="28"/>
      <c r="F31" s="27">
        <v>2149</v>
      </c>
      <c r="G31" s="28">
        <v>1666</v>
      </c>
      <c r="H31" s="29">
        <f t="shared" si="1"/>
        <v>-483</v>
      </c>
      <c r="I31" s="58">
        <f t="shared" si="2"/>
        <v>77.524429967426713</v>
      </c>
    </row>
    <row r="32" spans="2:13" ht="18.75" customHeight="1" x14ac:dyDescent="0.35">
      <c r="B32" s="53" t="s">
        <v>68</v>
      </c>
      <c r="C32" s="19" t="s">
        <v>69</v>
      </c>
      <c r="D32" s="20"/>
      <c r="E32" s="23"/>
      <c r="F32" s="22">
        <f>F33+F34</f>
        <v>12793.4</v>
      </c>
      <c r="G32" s="23">
        <f>G33+G34</f>
        <v>2714.1</v>
      </c>
      <c r="H32" s="22">
        <f t="shared" si="1"/>
        <v>-10079.299999999999</v>
      </c>
      <c r="I32" s="54">
        <f t="shared" si="2"/>
        <v>21.214845154532807</v>
      </c>
    </row>
    <row r="33" spans="2:9" ht="26" x14ac:dyDescent="0.35">
      <c r="B33" s="55" t="s">
        <v>70</v>
      </c>
      <c r="C33" s="24" t="s">
        <v>91</v>
      </c>
      <c r="D33" s="25" t="s">
        <v>71</v>
      </c>
      <c r="E33" s="28"/>
      <c r="F33" s="27"/>
      <c r="G33" s="28"/>
      <c r="H33" s="27">
        <f t="shared" si="1"/>
        <v>0</v>
      </c>
      <c r="I33" s="56"/>
    </row>
    <row r="34" spans="2:9" ht="29.25" customHeight="1" x14ac:dyDescent="0.35">
      <c r="B34" s="55" t="s">
        <v>72</v>
      </c>
      <c r="C34" s="24" t="s">
        <v>92</v>
      </c>
      <c r="D34" s="25" t="s">
        <v>73</v>
      </c>
      <c r="E34" s="26"/>
      <c r="F34" s="27">
        <v>12793.4</v>
      </c>
      <c r="G34" s="28">
        <v>2714.1</v>
      </c>
      <c r="H34" s="27">
        <f t="shared" si="1"/>
        <v>-10079.299999999999</v>
      </c>
      <c r="I34" s="56">
        <f t="shared" si="2"/>
        <v>21.214845154532807</v>
      </c>
    </row>
    <row r="35" spans="2:9" ht="19.149999999999999" customHeight="1" x14ac:dyDescent="0.35">
      <c r="B35" s="53" t="s">
        <v>28</v>
      </c>
      <c r="C35" s="19" t="s">
        <v>29</v>
      </c>
      <c r="D35" s="37"/>
      <c r="E35" s="18">
        <f>SUM(E36:E40)</f>
        <v>24188.300000000003</v>
      </c>
      <c r="F35" s="17">
        <f t="shared" ref="F35:G35" si="5">SUM(F36:F40)</f>
        <v>26253.7</v>
      </c>
      <c r="G35" s="18">
        <f t="shared" si="5"/>
        <v>11421.7</v>
      </c>
      <c r="H35" s="17">
        <f t="shared" si="1"/>
        <v>-14832</v>
      </c>
      <c r="I35" s="62">
        <f t="shared" si="2"/>
        <v>43.505105946971284</v>
      </c>
    </row>
    <row r="36" spans="2:9" ht="30.75" customHeight="1" x14ac:dyDescent="0.35">
      <c r="B36" s="59" t="s">
        <v>114</v>
      </c>
      <c r="C36" s="38" t="s">
        <v>97</v>
      </c>
      <c r="D36" s="25" t="s">
        <v>33</v>
      </c>
      <c r="E36" s="28">
        <v>1405</v>
      </c>
      <c r="F36" s="27">
        <v>1405</v>
      </c>
      <c r="G36" s="28">
        <v>627.4</v>
      </c>
      <c r="H36" s="27">
        <f t="shared" si="1"/>
        <v>-777.6</v>
      </c>
      <c r="I36" s="56">
        <f t="shared" si="2"/>
        <v>44.654804270462634</v>
      </c>
    </row>
    <row r="37" spans="2:9" ht="18.75" customHeight="1" x14ac:dyDescent="0.35">
      <c r="B37" s="59" t="s">
        <v>113</v>
      </c>
      <c r="C37" s="32" t="s">
        <v>96</v>
      </c>
      <c r="D37" s="31" t="s">
        <v>34</v>
      </c>
      <c r="E37" s="28">
        <v>15869.2</v>
      </c>
      <c r="F37" s="27">
        <v>15869.2</v>
      </c>
      <c r="G37" s="28">
        <v>7339.3</v>
      </c>
      <c r="H37" s="27">
        <f t="shared" si="1"/>
        <v>-8529.9000000000015</v>
      </c>
      <c r="I37" s="56">
        <f t="shared" si="2"/>
        <v>46.248708189448742</v>
      </c>
    </row>
    <row r="38" spans="2:9" ht="29.25" customHeight="1" x14ac:dyDescent="0.35">
      <c r="B38" s="59" t="s">
        <v>30</v>
      </c>
      <c r="C38" s="32" t="s">
        <v>96</v>
      </c>
      <c r="D38" s="31" t="s">
        <v>35</v>
      </c>
      <c r="E38" s="28">
        <v>926.2</v>
      </c>
      <c r="F38" s="27">
        <v>926.2</v>
      </c>
      <c r="G38" s="28">
        <v>430.5</v>
      </c>
      <c r="H38" s="27">
        <f t="shared" si="1"/>
        <v>-495.70000000000005</v>
      </c>
      <c r="I38" s="56">
        <f t="shared" si="2"/>
        <v>46.480241848412867</v>
      </c>
    </row>
    <row r="39" spans="2:9" x14ac:dyDescent="0.35">
      <c r="B39" s="59" t="s">
        <v>31</v>
      </c>
      <c r="C39" s="38" t="s">
        <v>94</v>
      </c>
      <c r="D39" s="25" t="s">
        <v>36</v>
      </c>
      <c r="E39" s="28">
        <v>4630.8999999999996</v>
      </c>
      <c r="F39" s="27">
        <v>6549.3</v>
      </c>
      <c r="G39" s="28">
        <v>2624.3</v>
      </c>
      <c r="H39" s="27">
        <f t="shared" si="1"/>
        <v>-3925</v>
      </c>
      <c r="I39" s="56">
        <f t="shared" si="2"/>
        <v>40.069931137678836</v>
      </c>
    </row>
    <row r="40" spans="2:9" x14ac:dyDescent="0.35">
      <c r="B40" s="59" t="s">
        <v>32</v>
      </c>
      <c r="C40" s="38" t="s">
        <v>95</v>
      </c>
      <c r="D40" s="25" t="s">
        <v>37</v>
      </c>
      <c r="E40" s="28">
        <v>1357</v>
      </c>
      <c r="F40" s="27">
        <v>1504</v>
      </c>
      <c r="G40" s="28">
        <v>400.2</v>
      </c>
      <c r="H40" s="27">
        <f t="shared" si="1"/>
        <v>-1103.8</v>
      </c>
      <c r="I40" s="56">
        <f t="shared" si="2"/>
        <v>26.609042553191486</v>
      </c>
    </row>
    <row r="41" spans="2:9" ht="18" customHeight="1" x14ac:dyDescent="0.35">
      <c r="B41" s="53" t="s">
        <v>48</v>
      </c>
      <c r="C41" s="19" t="s">
        <v>38</v>
      </c>
      <c r="D41" s="20"/>
      <c r="E41" s="23">
        <f>SUM(E42:E49)</f>
        <v>377237.2</v>
      </c>
      <c r="F41" s="22">
        <f t="shared" ref="F41:G41" si="6">SUM(F42:F49)</f>
        <v>412499.09999999992</v>
      </c>
      <c r="G41" s="23">
        <f t="shared" si="6"/>
        <v>231467.19999999998</v>
      </c>
      <c r="H41" s="22">
        <f t="shared" si="1"/>
        <v>-181031.89999999994</v>
      </c>
      <c r="I41" s="54">
        <f t="shared" si="2"/>
        <v>56.113383035259965</v>
      </c>
    </row>
    <row r="42" spans="2:9" ht="29.25" customHeight="1" x14ac:dyDescent="0.35">
      <c r="B42" s="59" t="s">
        <v>40</v>
      </c>
      <c r="C42" s="38" t="s">
        <v>103</v>
      </c>
      <c r="D42" s="26">
        <v>8801</v>
      </c>
      <c r="E42" s="28">
        <v>4067.2</v>
      </c>
      <c r="F42" s="27">
        <v>4710.8</v>
      </c>
      <c r="G42" s="28">
        <v>1831.5</v>
      </c>
      <c r="H42" s="27">
        <f t="shared" si="1"/>
        <v>-2879.3</v>
      </c>
      <c r="I42" s="56">
        <f t="shared" si="2"/>
        <v>38.878746709688372</v>
      </c>
    </row>
    <row r="43" spans="2:9" ht="18" customHeight="1" x14ac:dyDescent="0.35">
      <c r="B43" s="63" t="s">
        <v>41</v>
      </c>
      <c r="C43" s="39" t="s">
        <v>98</v>
      </c>
      <c r="D43" s="26">
        <v>8802</v>
      </c>
      <c r="E43" s="28">
        <v>17701.5</v>
      </c>
      <c r="F43" s="27">
        <v>17893.099999999999</v>
      </c>
      <c r="G43" s="28">
        <v>8072</v>
      </c>
      <c r="H43" s="27">
        <f t="shared" si="1"/>
        <v>-9821.0999999999985</v>
      </c>
      <c r="I43" s="56">
        <f t="shared" si="2"/>
        <v>45.112361748383456</v>
      </c>
    </row>
    <row r="44" spans="2:9" ht="18" customHeight="1" x14ac:dyDescent="0.35">
      <c r="B44" s="63" t="s">
        <v>42</v>
      </c>
      <c r="C44" s="39" t="s">
        <v>99</v>
      </c>
      <c r="D44" s="26">
        <v>8803</v>
      </c>
      <c r="E44" s="28">
        <v>12040.3</v>
      </c>
      <c r="F44" s="27">
        <v>13407.7</v>
      </c>
      <c r="G44" s="28">
        <v>8051.2</v>
      </c>
      <c r="H44" s="27">
        <f t="shared" si="1"/>
        <v>-5356.5000000000009</v>
      </c>
      <c r="I44" s="56">
        <f t="shared" si="2"/>
        <v>60.049076277064671</v>
      </c>
    </row>
    <row r="45" spans="2:9" ht="18" customHeight="1" x14ac:dyDescent="0.35">
      <c r="B45" s="63" t="s">
        <v>43</v>
      </c>
      <c r="C45" s="39" t="s">
        <v>100</v>
      </c>
      <c r="D45" s="26">
        <v>8804</v>
      </c>
      <c r="E45" s="28">
        <v>151037.20000000001</v>
      </c>
      <c r="F45" s="27">
        <v>175184.8</v>
      </c>
      <c r="G45" s="28">
        <v>114052.2</v>
      </c>
      <c r="H45" s="27">
        <f t="shared" si="1"/>
        <v>-61132.599999999991</v>
      </c>
      <c r="I45" s="56">
        <f t="shared" si="2"/>
        <v>65.10393595791416</v>
      </c>
    </row>
    <row r="46" spans="2:9" ht="18" customHeight="1" x14ac:dyDescent="0.35">
      <c r="B46" s="63" t="s">
        <v>44</v>
      </c>
      <c r="C46" s="39" t="s">
        <v>101</v>
      </c>
      <c r="D46" s="26">
        <v>8806</v>
      </c>
      <c r="E46" s="28">
        <v>172470.7</v>
      </c>
      <c r="F46" s="27">
        <v>181016.3</v>
      </c>
      <c r="G46" s="28">
        <v>90666</v>
      </c>
      <c r="H46" s="27">
        <f t="shared" si="1"/>
        <v>-90350.299999999988</v>
      </c>
      <c r="I46" s="56">
        <f t="shared" si="2"/>
        <v>50.087202091745333</v>
      </c>
    </row>
    <row r="47" spans="2:9" ht="18" customHeight="1" x14ac:dyDescent="0.35">
      <c r="B47" s="63" t="s">
        <v>45</v>
      </c>
      <c r="C47" s="39" t="s">
        <v>102</v>
      </c>
      <c r="D47" s="26">
        <v>8813</v>
      </c>
      <c r="E47" s="43">
        <v>6190.8</v>
      </c>
      <c r="F47" s="27">
        <v>6250.8</v>
      </c>
      <c r="G47" s="28">
        <v>1947.6</v>
      </c>
      <c r="H47" s="27">
        <f t="shared" si="1"/>
        <v>-4303.2000000000007</v>
      </c>
      <c r="I47" s="56">
        <f t="shared" si="2"/>
        <v>31.15761182568631</v>
      </c>
    </row>
    <row r="48" spans="2:9" ht="18" customHeight="1" x14ac:dyDescent="0.35">
      <c r="B48" s="63" t="s">
        <v>46</v>
      </c>
      <c r="C48" s="39" t="s">
        <v>104</v>
      </c>
      <c r="D48" s="26">
        <v>8814</v>
      </c>
      <c r="E48" s="28">
        <v>13417.2</v>
      </c>
      <c r="F48" s="27">
        <v>13663.3</v>
      </c>
      <c r="G48" s="28">
        <v>6752.8</v>
      </c>
      <c r="H48" s="27">
        <f t="shared" si="1"/>
        <v>-6910.4999999999991</v>
      </c>
      <c r="I48" s="56">
        <f t="shared" si="2"/>
        <v>49.42290661845967</v>
      </c>
    </row>
    <row r="49" spans="2:9" ht="18" customHeight="1" x14ac:dyDescent="0.35">
      <c r="B49" s="63" t="s">
        <v>47</v>
      </c>
      <c r="C49" s="39" t="s">
        <v>104</v>
      </c>
      <c r="D49" s="26">
        <v>8815</v>
      </c>
      <c r="E49" s="28">
        <v>312.3</v>
      </c>
      <c r="F49" s="27">
        <v>372.3</v>
      </c>
      <c r="G49" s="28">
        <v>93.9</v>
      </c>
      <c r="H49" s="27">
        <f t="shared" si="1"/>
        <v>-278.39999999999998</v>
      </c>
      <c r="I49" s="56">
        <f t="shared" si="2"/>
        <v>25.221595487510072</v>
      </c>
    </row>
    <row r="50" spans="2:9" ht="18.649999999999999" customHeight="1" x14ac:dyDescent="0.35">
      <c r="B50" s="53" t="s">
        <v>49</v>
      </c>
      <c r="C50" s="19" t="s">
        <v>105</v>
      </c>
      <c r="D50" s="21"/>
      <c r="E50" s="23">
        <f>SUM(E51:E53)</f>
        <v>1747.9</v>
      </c>
      <c r="F50" s="22">
        <f>SUM(F51:F53)</f>
        <v>2942</v>
      </c>
      <c r="G50" s="71">
        <f>SUM(G51:G53)</f>
        <v>1625</v>
      </c>
      <c r="H50" s="22">
        <f t="shared" si="1"/>
        <v>-1317</v>
      </c>
      <c r="I50" s="54">
        <f t="shared" si="2"/>
        <v>55.234534330387497</v>
      </c>
    </row>
    <row r="51" spans="2:9" ht="26" hidden="1" x14ac:dyDescent="0.35">
      <c r="B51" s="59" t="s">
        <v>50</v>
      </c>
      <c r="C51" s="38" t="s">
        <v>109</v>
      </c>
      <c r="D51" s="26">
        <v>9001</v>
      </c>
      <c r="E51" s="28"/>
      <c r="F51" s="27"/>
      <c r="G51" s="26"/>
      <c r="H51" s="27"/>
      <c r="I51" s="56"/>
    </row>
    <row r="52" spans="2:9" ht="17.25" customHeight="1" x14ac:dyDescent="0.35">
      <c r="B52" s="59" t="s">
        <v>51</v>
      </c>
      <c r="C52" s="38" t="s">
        <v>106</v>
      </c>
      <c r="D52" s="26">
        <v>9012</v>
      </c>
      <c r="E52" s="28"/>
      <c r="F52" s="27">
        <v>25</v>
      </c>
      <c r="G52" s="28">
        <v>25</v>
      </c>
      <c r="H52" s="27">
        <f t="shared" si="1"/>
        <v>0</v>
      </c>
      <c r="I52" s="56">
        <f t="shared" si="2"/>
        <v>100</v>
      </c>
    </row>
    <row r="53" spans="2:9" ht="26.5" thickBot="1" x14ac:dyDescent="0.4">
      <c r="B53" s="64" t="s">
        <v>52</v>
      </c>
      <c r="C53" s="65" t="s">
        <v>107</v>
      </c>
      <c r="D53" s="66">
        <v>9019</v>
      </c>
      <c r="E53" s="67">
        <v>1747.9</v>
      </c>
      <c r="F53" s="68">
        <v>2917</v>
      </c>
      <c r="G53" s="67">
        <v>1600</v>
      </c>
      <c r="H53" s="68">
        <f t="shared" si="1"/>
        <v>-1317</v>
      </c>
      <c r="I53" s="69">
        <f t="shared" si="2"/>
        <v>54.850874185807342</v>
      </c>
    </row>
    <row r="54" spans="2:9" x14ac:dyDescent="0.35">
      <c r="B54" s="12"/>
      <c r="C54" s="10"/>
      <c r="D54" s="10"/>
      <c r="E54" s="5"/>
      <c r="F54" s="5"/>
      <c r="G54" s="5"/>
      <c r="H54" s="5"/>
      <c r="I54" s="5"/>
    </row>
    <row r="55" spans="2:9" x14ac:dyDescent="0.35">
      <c r="B55" s="12"/>
      <c r="C55" s="10"/>
      <c r="D55" s="10"/>
      <c r="E55" s="5"/>
      <c r="F55" s="5"/>
      <c r="G55" s="5"/>
      <c r="H55" s="5"/>
      <c r="I55" s="5"/>
    </row>
    <row r="56" spans="2:9" x14ac:dyDescent="0.35">
      <c r="B56" s="74" t="s">
        <v>119</v>
      </c>
      <c r="C56" s="74"/>
      <c r="D56" s="74"/>
      <c r="E56" s="74"/>
      <c r="F56" s="74"/>
      <c r="G56" s="74"/>
      <c r="H56" s="74"/>
      <c r="I56" s="74"/>
    </row>
    <row r="57" spans="2:9" x14ac:dyDescent="0.35">
      <c r="B57" s="12"/>
      <c r="C57" s="10"/>
      <c r="D57" s="10"/>
      <c r="E57" s="5"/>
      <c r="F57" s="5"/>
      <c r="G57" s="5"/>
      <c r="H57" s="5"/>
      <c r="I57" s="5"/>
    </row>
  </sheetData>
  <mergeCells count="13">
    <mergeCell ref="G3:I3"/>
    <mergeCell ref="H1:I1"/>
    <mergeCell ref="B56:I56"/>
    <mergeCell ref="C9:C10"/>
    <mergeCell ref="B6:H7"/>
    <mergeCell ref="E9:E10"/>
    <mergeCell ref="F9:F10"/>
    <mergeCell ref="G9:G10"/>
    <mergeCell ref="H9:I9"/>
    <mergeCell ref="D9:D10"/>
    <mergeCell ref="B9:B10"/>
    <mergeCell ref="H8:I8"/>
    <mergeCell ref="G2:I2"/>
  </mergeCells>
  <pageMargins left="0.62992125984251968" right="0.23622047244094491" top="0.43307086614173229" bottom="0.55000000000000004" header="0.19685039370078741" footer="0.31496062992125984"/>
  <pageSetup paperSize="9" scale="9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Res_Ch_ClasFunct</vt:lpstr>
      <vt:lpstr>Лист2</vt:lpstr>
      <vt:lpstr>Лист3</vt:lpstr>
      <vt:lpstr>Res_Ch_ClasFunct!Imprimare_titluri</vt:lpstr>
      <vt:lpstr>Res_Ch_ClasFunct!Zona_de_imprimat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2026-07-17T13:59:47Z</dcterms:modified>
</cp:coreProperties>
</file>